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152" yWindow="456" windowWidth="18060" windowHeight="12660" activeTab="1"/>
  </bookViews>
  <sheets>
    <sheet name="Data" sheetId="1" r:id="rId1"/>
    <sheet name="Table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5" i="1" l="1"/>
  <c r="A21" i="1"/>
  <c r="A17" i="1"/>
  <c r="D2" i="1"/>
  <c r="D3" i="1"/>
  <c r="D4" i="1"/>
  <c r="D5" i="1"/>
  <c r="D6" i="1"/>
  <c r="D7" i="1"/>
  <c r="B8" i="1"/>
  <c r="D8" i="1" s="1"/>
  <c r="C8" i="1"/>
  <c r="F8" i="1"/>
  <c r="D10" i="1"/>
</calcChain>
</file>

<file path=xl/sharedStrings.xml><?xml version="1.0" encoding="utf-8"?>
<sst xmlns="http://schemas.openxmlformats.org/spreadsheetml/2006/main" count="14" uniqueCount="14">
  <si>
    <t>Description</t>
  </si>
  <si>
    <t>% change</t>
  </si>
  <si>
    <t>Amount to be Raised</t>
  </si>
  <si>
    <t>County</t>
  </si>
  <si>
    <t>County Library</t>
  </si>
  <si>
    <t>County Open Space</t>
  </si>
  <si>
    <t>Local School</t>
  </si>
  <si>
    <t>Regional School</t>
  </si>
  <si>
    <t>Municipal</t>
  </si>
  <si>
    <t>Tax Rate</t>
  </si>
  <si>
    <t>Total Ratables</t>
  </si>
  <si>
    <t>Total School (Local/Regional)</t>
  </si>
  <si>
    <t>Total County (County/Open Space/Library)</t>
  </si>
  <si>
    <t>Total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</si>
</sst>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"/>
    <numFmt numFmtId="165" formatCode="0.000"/>
    <numFmt numFmtId="166" formatCode="0.0000"/>
    <numFmt numFmtId="167" formatCode="&quot;$&quot;#,##0"/>
  </numFmts>
  <fonts count="3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165" fontId="2" fillId="0" borderId="1" xfId="0" applyNumberFormat="1" applyFont="1" applyBorder="1"/>
    <xf numFmtId="10" fontId="2" fillId="0" borderId="1" xfId="0" applyNumberFormat="1" applyFont="1" applyBorder="1"/>
    <xf numFmtId="4" fontId="2" fillId="0" borderId="1" xfId="0" applyNumberFormat="1" applyFont="1" applyBorder="1"/>
    <xf numFmtId="166" fontId="2" fillId="0" borderId="1" xfId="0" applyNumberFormat="1" applyFont="1" applyBorder="1"/>
    <xf numFmtId="0" fontId="2" fillId="0" borderId="1" xfId="0" applyFont="1" applyFill="1" applyBorder="1"/>
    <xf numFmtId="165" fontId="2" fillId="0" borderId="1" xfId="0" applyNumberFormat="1" applyFont="1" applyFill="1" applyBorder="1"/>
    <xf numFmtId="166" fontId="2" fillId="0" borderId="1" xfId="0" applyNumberFormat="1" applyFont="1" applyFill="1" applyBorder="1"/>
    <xf numFmtId="4" fontId="2" fillId="0" borderId="1" xfId="0" applyNumberFormat="1" applyFont="1" applyFill="1" applyBorder="1"/>
    <xf numFmtId="10" fontId="2" fillId="0" borderId="1" xfId="0" applyNumberFormat="1" applyFont="1" applyFill="1" applyBorder="1"/>
    <xf numFmtId="167" fontId="2" fillId="0" borderId="1" xfId="0" applyNumberFormat="1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Border="1"/>
    <xf numFmtId="9" fontId="2" fillId="0" borderId="1" xfId="0" applyNumberFormat="1" applyFon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658957984582637E-2"/>
          <c:y val="0.11531677876743633"/>
          <c:w val="0.72849195031723402"/>
          <c:h val="0.81690166032239941"/>
        </c:manualLayout>
      </c:layout>
      <c:pie3DChart>
        <c:varyColors val="1"/>
        <c:ser>
          <c:idx val="3"/>
          <c:order val="3"/>
          <c:explosion val="25"/>
          <c:dLbls>
            <c:dLbl>
              <c:idx val="0"/>
              <c:layout>
                <c:manualLayout>
                  <c:x val="-3.7858360716721433E-2"/>
                  <c:y val="-5.4133588518019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County</a:t>
                    </a:r>
                  </a:p>
                  <a:p>
                    <a:r>
                      <a:rPr lang="en-US"/>
                      <a:t>$1,259,377.16</a:t>
                    </a:r>
                  </a:p>
                  <a:p>
                    <a:r>
                      <a:rPr lang="en-US"/>
                      <a:t>10%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7.5460350920701844E-2"/>
                  <c:y val="-6.8500411514418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County Library</a:t>
                    </a:r>
                  </a:p>
                  <a:p>
                    <a:r>
                      <a:rPr lang="en-US"/>
                      <a:t>$123,667.10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8515510364354061E-2"/>
                  <c:y val="4.82164312155416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County Open Space</a:t>
                    </a:r>
                  </a:p>
                  <a:p>
                    <a:r>
                      <a:rPr lang="en-US"/>
                      <a:t>$120,276.43</a:t>
                    </a:r>
                  </a:p>
                  <a:p>
                    <a:r>
                      <a:rPr lang="en-US"/>
                      <a:t>1%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3.0615454564242462E-2"/>
                  <c:y val="8.7924349551451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Local School</a:t>
                    </a:r>
                  </a:p>
                  <a:p>
                    <a:r>
                      <a:rPr lang="en-US"/>
                      <a:t>$5,167,969.00</a:t>
                    </a:r>
                  </a:p>
                  <a:p>
                    <a:r>
                      <a:rPr lang="en-US"/>
                      <a:t>42%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9.0794531589063181E-3"/>
                  <c:y val="5.1825240077803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Regional School</a:t>
                    </a:r>
                  </a:p>
                  <a:p>
                    <a:r>
                      <a:rPr lang="en-US"/>
                      <a:t> $2,327,281.00</a:t>
                    </a:r>
                  </a:p>
                  <a:p>
                    <a:r>
                      <a:rPr lang="en-US"/>
                      <a:t>19%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6.0126066918800507E-2"/>
                  <c:y val="-5.73583311187660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Municipal</a:t>
                    </a:r>
                  </a:p>
                  <a:p>
                    <a:r>
                      <a:rPr lang="en-US"/>
                      <a:t>$3,222,130.36</a:t>
                    </a:r>
                    <a:br>
                      <a:rPr lang="en-US"/>
                    </a:br>
                    <a:r>
                      <a:rPr lang="en-US"/>
                      <a:t>27%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1"/>
              <c:showBubbleSize val="0"/>
            </c:dLbl>
            <c:showLegendKey val="0"/>
            <c:showVal val="1"/>
            <c:showCatName val="1"/>
            <c:showSerName val="0"/>
            <c:showPercent val="1"/>
            <c:showBubbleSize val="0"/>
            <c:showLeaderLines val="1"/>
          </c:dLbls>
          <c:cat>
            <c:strRef>
              <c:f>Data!$A$2:$A$7</c:f>
              <c:strCache>
                <c:ptCount val="6"/>
                <c:pt idx="0">
                  <c:v>County</c:v>
                </c:pt>
                <c:pt idx="1">
                  <c:v>County Library</c:v>
                </c:pt>
                <c:pt idx="2">
                  <c:v>County Open Space</c:v>
                </c:pt>
                <c:pt idx="3">
                  <c:v>Local School</c:v>
                </c:pt>
                <c:pt idx="4">
                  <c:v>Regional School</c:v>
                </c:pt>
                <c:pt idx="5">
                  <c:v>Municipal</c:v>
                </c:pt>
              </c:strCache>
            </c:strRef>
          </c:cat>
          <c:val>
            <c:numRef>
              <c:f>Data!$E$2:$E$7</c:f>
              <c:numCache>
                <c:formatCode>#,##0.00</c:formatCode>
                <c:ptCount val="6"/>
                <c:pt idx="0">
                  <c:v>1259377.1599999999</c:v>
                </c:pt>
                <c:pt idx="1">
                  <c:v>123667.1</c:v>
                </c:pt>
                <c:pt idx="2">
                  <c:v>120276.43</c:v>
                </c:pt>
                <c:pt idx="3">
                  <c:v>5167969</c:v>
                </c:pt>
                <c:pt idx="4">
                  <c:v>2327281</c:v>
                </c:pt>
                <c:pt idx="5">
                  <c:v>3222130.36</c:v>
                </c:pt>
              </c:numCache>
            </c:numRef>
          </c:val>
        </c:ser>
        <c:ser>
          <c:idx val="4"/>
          <c:order val="4"/>
          <c:explosion val="25"/>
          <c:cat>
            <c:strRef>
              <c:f>Data!$A$2:$A$7</c:f>
              <c:strCache>
                <c:ptCount val="6"/>
                <c:pt idx="0">
                  <c:v>County</c:v>
                </c:pt>
                <c:pt idx="1">
                  <c:v>County Library</c:v>
                </c:pt>
                <c:pt idx="2">
                  <c:v>County Open Space</c:v>
                </c:pt>
                <c:pt idx="3">
                  <c:v>Local School</c:v>
                </c:pt>
                <c:pt idx="4">
                  <c:v>Regional School</c:v>
                </c:pt>
                <c:pt idx="5">
                  <c:v>Municipal</c:v>
                </c:pt>
              </c:strCache>
            </c:strRef>
          </c:cat>
          <c:val>
            <c:numRef>
              <c:f>Data!$F$2:$F$7</c:f>
              <c:numCache>
                <c:formatCode>General</c:formatCode>
                <c:ptCount val="6"/>
                <c:pt idx="0">
                  <c:v>0.32700000000000001</c:v>
                </c:pt>
                <c:pt idx="1">
                  <c:v>3.2000000000000001E-2</c:v>
                </c:pt>
                <c:pt idx="2">
                  <c:v>3.1E-2</c:v>
                </c:pt>
                <c:pt idx="3">
                  <c:v>1.3420000000000001</c:v>
                </c:pt>
                <c:pt idx="4">
                  <c:v>0.60499999999999998</c:v>
                </c:pt>
                <c:pt idx="5">
                  <c:v>0.80300000000000005</c:v>
                </c:pt>
              </c:numCache>
            </c:numRef>
          </c:val>
        </c:ser>
        <c:ser>
          <c:idx val="2"/>
          <c:order val="2"/>
          <c:explosion val="25"/>
          <c:cat>
            <c:strRef>
              <c:f>Data!$A$2:$A$7</c:f>
              <c:strCache>
                <c:ptCount val="6"/>
                <c:pt idx="0">
                  <c:v>County</c:v>
                </c:pt>
                <c:pt idx="1">
                  <c:v>County Library</c:v>
                </c:pt>
                <c:pt idx="2">
                  <c:v>County Open Space</c:v>
                </c:pt>
                <c:pt idx="3">
                  <c:v>Local School</c:v>
                </c:pt>
                <c:pt idx="4">
                  <c:v>Regional School</c:v>
                </c:pt>
                <c:pt idx="5">
                  <c:v>Municipal</c:v>
                </c:pt>
              </c:strCache>
            </c:strRef>
          </c:cat>
          <c:val>
            <c:numRef>
              <c:f>Data!$D$2:$D$7</c:f>
            </c:numRef>
          </c:val>
        </c:ser>
        <c:ser>
          <c:idx val="1"/>
          <c:order val="1"/>
          <c:explosion val="25"/>
          <c:cat>
            <c:strRef>
              <c:f>Data!$A$2:$A$7</c:f>
              <c:strCache>
                <c:ptCount val="6"/>
                <c:pt idx="0">
                  <c:v>County</c:v>
                </c:pt>
                <c:pt idx="1">
                  <c:v>County Library</c:v>
                </c:pt>
                <c:pt idx="2">
                  <c:v>County Open Space</c:v>
                </c:pt>
                <c:pt idx="3">
                  <c:v>Local School</c:v>
                </c:pt>
                <c:pt idx="4">
                  <c:v>Regional School</c:v>
                </c:pt>
                <c:pt idx="5">
                  <c:v>Municipal</c:v>
                </c:pt>
              </c:strCache>
            </c:strRef>
          </c:cat>
          <c:val>
            <c:numRef>
              <c:f>Data!$C$2:$C$7</c:f>
            </c:numRef>
          </c:val>
        </c:ser>
        <c:ser>
          <c:idx val="0"/>
          <c:order val="0"/>
          <c:explosion val="25"/>
          <c:cat>
            <c:strRef>
              <c:f>Data!$A$2:$A$7</c:f>
              <c:strCache>
                <c:ptCount val="6"/>
                <c:pt idx="0">
                  <c:v>County</c:v>
                </c:pt>
                <c:pt idx="1">
                  <c:v>County Library</c:v>
                </c:pt>
                <c:pt idx="2">
                  <c:v>County Open Space</c:v>
                </c:pt>
                <c:pt idx="3">
                  <c:v>Local School</c:v>
                </c:pt>
                <c:pt idx="4">
                  <c:v>Regional School</c:v>
                </c:pt>
                <c:pt idx="5">
                  <c:v>Municipal</c:v>
                </c:pt>
              </c:strCache>
            </c:strRef>
          </c:cat>
          <c:val>
            <c:numRef>
              <c:f>Data!$B$2:$B$7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7685319091389802"/>
          <c:y val="0.28595340407144226"/>
          <c:w val="0.1022614610950917"/>
          <c:h val="0.5805322162473592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24</xdr:row>
      <xdr:rowOff>152400</xdr:rowOff>
    </xdr:from>
    <xdr:ext cx="184731" cy="264560"/>
    <xdr:sp macro="" textlink="">
      <xdr:nvSpPr>
        <xdr:cNvPr id="4" name="TextBox 3"/>
        <xdr:cNvSpPr txBox="1"/>
      </xdr:nvSpPr>
      <xdr:spPr>
        <a:xfrm>
          <a:off x="191452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1019175</xdr:colOff>
      <xdr:row>31</xdr:row>
      <xdr:rowOff>95250</xdr:rowOff>
    </xdr:from>
    <xdr:ext cx="184731" cy="264560"/>
    <xdr:sp macro="" textlink="">
      <xdr:nvSpPr>
        <xdr:cNvPr id="9" name="TextBox 8"/>
        <xdr:cNvSpPr txBox="1"/>
      </xdr:nvSpPr>
      <xdr:spPr>
        <a:xfrm>
          <a:off x="1019175" y="6010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190500</xdr:colOff>
      <xdr:row>17</xdr:row>
      <xdr:rowOff>137582</xdr:rowOff>
    </xdr:from>
    <xdr:to>
      <xdr:col>17</xdr:col>
      <xdr:colOff>328084</xdr:colOff>
      <xdr:row>22</xdr:row>
      <xdr:rowOff>63499</xdr:rowOff>
    </xdr:to>
    <xdr:sp macro="" textlink="">
      <xdr:nvSpPr>
        <xdr:cNvPr id="5" name="Left Brace 4"/>
        <xdr:cNvSpPr/>
      </xdr:nvSpPr>
      <xdr:spPr>
        <a:xfrm>
          <a:off x="10625667" y="2836332"/>
          <a:ext cx="137584" cy="719667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</xdr:col>
      <xdr:colOff>270935</xdr:colOff>
      <xdr:row>11</xdr:row>
      <xdr:rowOff>67734</xdr:rowOff>
    </xdr:from>
    <xdr:to>
      <xdr:col>16</xdr:col>
      <xdr:colOff>248162</xdr:colOff>
      <xdr:row>40</xdr:row>
      <xdr:rowOff>155788</xdr:rowOff>
    </xdr:to>
    <xdr:graphicFrame macro="">
      <xdr:nvGraphicFramePr>
        <xdr:cNvPr id="6" name="Chart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186267</xdr:colOff>
      <xdr:row>28</xdr:row>
      <xdr:rowOff>84666</xdr:rowOff>
    </xdr:from>
    <xdr:to>
      <xdr:col>14</xdr:col>
      <xdr:colOff>323851</xdr:colOff>
      <xdr:row>33</xdr:row>
      <xdr:rowOff>10582</xdr:rowOff>
    </xdr:to>
    <xdr:sp macro="" textlink="">
      <xdr:nvSpPr>
        <xdr:cNvPr id="7" name="Left Brace 6"/>
        <xdr:cNvSpPr/>
      </xdr:nvSpPr>
      <xdr:spPr>
        <a:xfrm>
          <a:off x="8720667" y="4825999"/>
          <a:ext cx="137584" cy="772583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12</xdr:col>
      <xdr:colOff>135467</xdr:colOff>
      <xdr:row>19</xdr:row>
      <xdr:rowOff>16933</xdr:rowOff>
    </xdr:from>
    <xdr:to>
      <xdr:col>14</xdr:col>
      <xdr:colOff>127001</xdr:colOff>
      <xdr:row>37</xdr:row>
      <xdr:rowOff>16933</xdr:rowOff>
    </xdr:to>
    <xdr:sp macro="" textlink="">
      <xdr:nvSpPr>
        <xdr:cNvPr id="2" name="TextBox 1"/>
        <xdr:cNvSpPr txBox="1"/>
      </xdr:nvSpPr>
      <xdr:spPr>
        <a:xfrm>
          <a:off x="7450667" y="3234266"/>
          <a:ext cx="1210734" cy="3048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/>
            <a:t>Totals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12% </a:t>
          </a:r>
          <a:r>
            <a:rPr lang="en-US" sz="10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County/Open Space/Library</a:t>
          </a:r>
          <a:endParaRPr lang="en-US" sz="1000">
            <a:effectLst/>
          </a:endParaRPr>
        </a:p>
        <a:p>
          <a:r>
            <a:rPr lang="en-US" sz="1000"/>
            <a:t>$1,503,320.69</a:t>
          </a:r>
        </a:p>
        <a:p>
          <a:endParaRPr lang="en-US" sz="1000"/>
        </a:p>
        <a:p>
          <a:endParaRPr lang="en-US" sz="1000"/>
        </a:p>
        <a:p>
          <a:endParaRPr lang="en-US" sz="1000"/>
        </a:p>
        <a:p>
          <a:endParaRPr lang="en-US" sz="1000"/>
        </a:p>
        <a:p>
          <a:r>
            <a:rPr lang="en-US" sz="1000" b="1" u="none"/>
            <a:t>61%</a:t>
          </a:r>
          <a:r>
            <a:rPr lang="en-US" sz="1000" b="0" u="none" baseline="0"/>
            <a:t> - Local/Regional School</a:t>
          </a:r>
          <a:endParaRPr lang="en-US" sz="1000" b="1" u="none"/>
        </a:p>
        <a:p>
          <a:r>
            <a:rPr lang="en-US" sz="1000" u="none"/>
            <a:t>7,495,250.00</a:t>
          </a:r>
        </a:p>
        <a:p>
          <a:endParaRPr lang="en-US" sz="1000" u="none"/>
        </a:p>
        <a:p>
          <a:endParaRPr lang="en-US" sz="1000" u="none"/>
        </a:p>
        <a:p>
          <a:endParaRPr lang="en-US" sz="1000" u="none"/>
        </a:p>
        <a:p>
          <a:r>
            <a:rPr lang="en-US" sz="1000" b="1" u="none"/>
            <a:t>27%</a:t>
          </a:r>
          <a:r>
            <a:rPr lang="en-US" sz="1000" b="0" u="none"/>
            <a:t> - 3,222,130.36</a:t>
          </a:r>
          <a:endParaRPr lang="en-US" sz="1000" b="1" u="none"/>
        </a:p>
      </xdr:txBody>
    </xdr:sp>
    <xdr:clientData/>
  </xdr:twoCellAnchor>
  <xdr:twoCellAnchor>
    <xdr:from>
      <xdr:col>12</xdr:col>
      <xdr:colOff>50800</xdr:colOff>
      <xdr:row>18</xdr:row>
      <xdr:rowOff>127001</xdr:rowOff>
    </xdr:from>
    <xdr:to>
      <xdr:col>16</xdr:col>
      <xdr:colOff>110067</xdr:colOff>
      <xdr:row>37</xdr:row>
      <xdr:rowOff>127000</xdr:rowOff>
    </xdr:to>
    <xdr:sp macro="" textlink="">
      <xdr:nvSpPr>
        <xdr:cNvPr id="3" name="Rectangle 2"/>
        <xdr:cNvSpPr/>
      </xdr:nvSpPr>
      <xdr:spPr>
        <a:xfrm>
          <a:off x="7366000" y="3175001"/>
          <a:ext cx="2497667" cy="3217332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0.85769</cdr:x>
      <cdr:y>0.30996</cdr:y>
    </cdr:from>
    <cdr:to>
      <cdr:x>0.86883</cdr:x>
      <cdr:y>0.51999</cdr:y>
    </cdr:to>
    <cdr:sp macro="" textlink="">
      <cdr:nvSpPr>
        <cdr:cNvPr id="2" name="Left Brace 1"/>
        <cdr:cNvSpPr/>
      </cdr:nvSpPr>
      <cdr:spPr>
        <a:xfrm xmlns:a="http://schemas.openxmlformats.org/drawingml/2006/main">
          <a:off x="7823199" y="1549399"/>
          <a:ext cx="101599" cy="1049866"/>
        </a:xfrm>
        <a:prstGeom xmlns:a="http://schemas.openxmlformats.org/drawingml/2006/main" prst="lef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zoomScalePageLayoutView="50" workbookViewId="0">
      <selection activeCell="A2" sqref="A2:E7"/>
    </sheetView>
  </sheetViews>
  <sheetFormatPr defaultColWidth="9.109375" defaultRowHeight="15.6" x14ac:dyDescent="0.3"/>
  <cols>
    <col min="1" max="1" width="44.109375" style="5" bestFit="1" customWidth="1"/>
    <col min="2" max="2" width="19" style="17" hidden="1" customWidth="1"/>
    <col min="3" max="3" width="16.6640625" style="5" hidden="1" customWidth="1"/>
    <col min="4" max="4" width="14.33203125" style="9" hidden="1" customWidth="1"/>
    <col min="5" max="5" width="24.44140625" style="9" bestFit="1" customWidth="1"/>
    <col min="6" max="6" width="15.44140625" style="5" bestFit="1" customWidth="1"/>
    <col min="7" max="7" width="16.5546875" style="7" customWidth="1"/>
    <col min="8" max="16384" width="9.109375" style="5"/>
  </cols>
  <sheetData>
    <row r="1" spans="1:7" x14ac:dyDescent="0.3">
      <c r="A1" s="1" t="s">
        <v>0</v>
      </c>
      <c r="B1" s="2">
        <v>2011</v>
      </c>
      <c r="C1" s="1">
        <v>2012</v>
      </c>
      <c r="D1" s="3" t="s">
        <v>1</v>
      </c>
      <c r="E1" s="3" t="s">
        <v>2</v>
      </c>
      <c r="F1" s="1">
        <v>2019</v>
      </c>
      <c r="G1" s="4"/>
    </row>
    <row r="2" spans="1:7" x14ac:dyDescent="0.3">
      <c r="A2" s="5" t="s">
        <v>3</v>
      </c>
      <c r="B2" s="6">
        <v>0.27200000000000002</v>
      </c>
      <c r="C2" s="5">
        <v>0.27700000000000002</v>
      </c>
      <c r="D2" s="7">
        <f t="shared" ref="D2:D7" si="0">(C2-B2)/B2</f>
        <v>1.8382352941176485E-2</v>
      </c>
      <c r="E2" s="8">
        <v>1259377.1599999999</v>
      </c>
      <c r="F2" s="5">
        <v>0.32700000000000001</v>
      </c>
    </row>
    <row r="3" spans="1:7" x14ac:dyDescent="0.3">
      <c r="A3" s="5" t="s">
        <v>4</v>
      </c>
      <c r="B3" s="6">
        <v>2.3E-2</v>
      </c>
      <c r="C3" s="5">
        <v>2.8000000000000001E-2</v>
      </c>
      <c r="D3" s="7">
        <f t="shared" si="0"/>
        <v>0.21739130434782614</v>
      </c>
      <c r="E3" s="8">
        <v>123667.1</v>
      </c>
      <c r="F3" s="5">
        <v>3.2000000000000001E-2</v>
      </c>
    </row>
    <row r="4" spans="1:7" x14ac:dyDescent="0.3">
      <c r="A4" s="5" t="s">
        <v>5</v>
      </c>
      <c r="B4" s="6">
        <v>2.8000000000000001E-2</v>
      </c>
      <c r="C4" s="5">
        <v>2.9000000000000001E-2</v>
      </c>
      <c r="D4" s="7">
        <f t="shared" si="0"/>
        <v>3.5714285714285747E-2</v>
      </c>
      <c r="E4" s="8">
        <v>120276.43</v>
      </c>
      <c r="F4" s="5">
        <v>3.1E-2</v>
      </c>
    </row>
    <row r="5" spans="1:7" x14ac:dyDescent="0.3">
      <c r="A5" s="5" t="s">
        <v>6</v>
      </c>
      <c r="B5" s="6">
        <v>1.165</v>
      </c>
      <c r="C5" s="5">
        <v>1.2</v>
      </c>
      <c r="D5" s="7">
        <f t="shared" si="0"/>
        <v>3.0042918454935553E-2</v>
      </c>
      <c r="E5" s="8">
        <v>5167969</v>
      </c>
      <c r="F5" s="5">
        <v>1.3420000000000001</v>
      </c>
    </row>
    <row r="6" spans="1:7" x14ac:dyDescent="0.3">
      <c r="A6" s="5" t="s">
        <v>7</v>
      </c>
      <c r="B6" s="6">
        <v>0.51600000000000001</v>
      </c>
      <c r="C6" s="5">
        <v>0.53200000000000003</v>
      </c>
      <c r="D6" s="7">
        <f t="shared" si="0"/>
        <v>3.1007751937984523E-2</v>
      </c>
      <c r="E6" s="8">
        <v>2327281</v>
      </c>
      <c r="F6" s="5">
        <v>0.60499999999999998</v>
      </c>
    </row>
    <row r="7" spans="1:7" x14ac:dyDescent="0.3">
      <c r="A7" s="5" t="s">
        <v>8</v>
      </c>
      <c r="B7" s="6">
        <v>0.45600000000000002</v>
      </c>
      <c r="C7" s="5">
        <v>0.47699999999999998</v>
      </c>
      <c r="D7" s="7">
        <f t="shared" si="0"/>
        <v>4.6052631578947283E-2</v>
      </c>
      <c r="E7" s="8">
        <v>3222130.36</v>
      </c>
      <c r="F7" s="5">
        <v>0.80300000000000005</v>
      </c>
    </row>
    <row r="8" spans="1:7" x14ac:dyDescent="0.3">
      <c r="A8" s="5" t="s">
        <v>9</v>
      </c>
      <c r="B8" s="6">
        <f>SUM(B2:B7)</f>
        <v>2.46</v>
      </c>
      <c r="C8" s="5">
        <f>SUM(C2:C7)</f>
        <v>2.5429999999999997</v>
      </c>
      <c r="D8" s="9">
        <f>((C8-B8)/B8)*100</f>
        <v>3.3739837398373878</v>
      </c>
      <c r="E8" s="8"/>
      <c r="F8" s="5">
        <f>SUM(F2:F7)</f>
        <v>3.14</v>
      </c>
    </row>
    <row r="9" spans="1:7" s="10" customFormat="1" x14ac:dyDescent="0.3">
      <c r="B9" s="11"/>
      <c r="D9" s="12"/>
      <c r="E9" s="13"/>
      <c r="G9" s="14"/>
    </row>
    <row r="10" spans="1:7" s="10" customFormat="1" x14ac:dyDescent="0.3">
      <c r="A10" s="10" t="s">
        <v>10</v>
      </c>
      <c r="B10" s="15">
        <v>423618897</v>
      </c>
      <c r="C10" s="15">
        <v>411116749</v>
      </c>
      <c r="D10" s="12">
        <f>((C10-B10)/B10)*100</f>
        <v>-2.9512724971756867</v>
      </c>
      <c r="E10" s="13"/>
      <c r="F10" s="15">
        <v>385044650</v>
      </c>
      <c r="G10" s="14"/>
    </row>
    <row r="11" spans="1:7" s="10" customFormat="1" x14ac:dyDescent="0.3">
      <c r="B11" s="16"/>
      <c r="D11" s="12"/>
      <c r="E11" s="12"/>
      <c r="G11" s="14"/>
    </row>
    <row r="12" spans="1:7" s="10" customFormat="1" x14ac:dyDescent="0.3">
      <c r="B12" s="16"/>
      <c r="D12" s="12"/>
      <c r="E12" s="12"/>
      <c r="G12" s="14"/>
    </row>
    <row r="16" spans="1:7" x14ac:dyDescent="0.3">
      <c r="A16" s="5" t="s">
        <v>11</v>
      </c>
    </row>
    <row r="17" spans="1:1" x14ac:dyDescent="0.3">
      <c r="A17" s="8">
        <f>SUM(E6,E5)</f>
        <v>7495250</v>
      </c>
    </row>
    <row r="18" spans="1:1" x14ac:dyDescent="0.3">
      <c r="A18" s="7"/>
    </row>
    <row r="20" spans="1:1" x14ac:dyDescent="0.3">
      <c r="A20" s="5" t="s">
        <v>12</v>
      </c>
    </row>
    <row r="21" spans="1:1" x14ac:dyDescent="0.3">
      <c r="A21" s="8">
        <f>SUM(E2,E3,E4)</f>
        <v>1503320.69</v>
      </c>
    </row>
    <row r="22" spans="1:1" x14ac:dyDescent="0.3">
      <c r="A22" s="7"/>
    </row>
    <row r="23" spans="1:1" x14ac:dyDescent="0.3">
      <c r="A23" s="8"/>
    </row>
    <row r="24" spans="1:1" x14ac:dyDescent="0.3">
      <c r="A24" s="5" t="s">
        <v>13</v>
      </c>
    </row>
    <row r="25" spans="1:1" x14ac:dyDescent="0.3">
      <c r="A25" s="8">
        <f>E7</f>
        <v>3222130.36</v>
      </c>
    </row>
    <row r="26" spans="1:1" x14ac:dyDescent="0.3">
      <c r="A26" s="18"/>
    </row>
  </sheetData>
  <phoneticPr fontId="0" type="noConversion"/>
  <printOptions horizontalCentered="1"/>
  <pageMargins left="0.75" right="0.75" top="1" bottom="1" header="0.5" footer="0.5"/>
  <pageSetup orientation="landscape" r:id="rId1"/>
  <headerFooter alignWithMargins="0">
    <oddHeader>&amp;C&amp;"Arial,Bold"&amp;12TAX RATE-ASSESSMENT  ANALYSIS</oddHeader>
    <oddFooter>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W19:W30"/>
  <sheetViews>
    <sheetView tabSelected="1" topLeftCell="A8" zoomScale="90" zoomScaleNormal="90" workbookViewId="0">
      <selection activeCell="V32" sqref="V32"/>
    </sheetView>
  </sheetViews>
  <sheetFormatPr defaultRowHeight="13.2" x14ac:dyDescent="0.25"/>
  <cols>
    <col min="23" max="23" width="12.5546875" bestFit="1" customWidth="1"/>
  </cols>
  <sheetData>
    <row r="19" spans="23:23" x14ac:dyDescent="0.25">
      <c r="W19" s="19"/>
    </row>
    <row r="25" spans="23:23" x14ac:dyDescent="0.25">
      <c r="W25" s="19"/>
    </row>
    <row r="30" spans="23:23" x14ac:dyDescent="0.25">
      <c r="W30" s="19"/>
    </row>
  </sheetData>
  <phoneticPr fontId="0" type="noConversion"/>
  <pageMargins left="0.75" right="0.75" top="1" bottom="1" header="0.5" footer="0.5"/>
  <pageSetup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Table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fkuczynski</dc:creator>
  <cp:lastModifiedBy>Allison Witt</cp:lastModifiedBy>
  <cp:lastPrinted>2019-07-12T16:47:43Z</cp:lastPrinted>
  <dcterms:created xsi:type="dcterms:W3CDTF">2012-07-11T20:42:07Z</dcterms:created>
  <dcterms:modified xsi:type="dcterms:W3CDTF">2019-07-12T19:01:23Z</dcterms:modified>
</cp:coreProperties>
</file>